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155" yWindow="300" windowWidth="10185" windowHeight="7965" firstSheet="3" activeTab="11"/>
  </bookViews>
  <sheets>
    <sheet name="1517367 (спів.суб)" sheetId="1" r:id="rId1"/>
    <sheet name="1517367" sheetId="2" r:id="rId2"/>
    <sheet name="1517330" sheetId="3" r:id="rId3"/>
    <sheet name="1510180" sheetId="4" r:id="rId4"/>
    <sheet name="1517310" sheetId="5" r:id="rId5"/>
    <sheet name="1518313" sheetId="6" r:id="rId6"/>
    <sheet name="1517361" sheetId="7" r:id="rId7"/>
    <sheet name="2761070" sheetId="8" r:id="rId8"/>
    <sheet name="1514082" sheetId="9" r:id="rId9"/>
    <sheet name="1517322" sheetId="10" r:id="rId10"/>
    <sheet name="1517380" sheetId="11" r:id="rId11"/>
    <sheet name="1517462" sheetId="12" r:id="rId12"/>
  </sheets>
  <definedNames/>
  <calcPr fullCalcOnLoad="1"/>
</workbook>
</file>

<file path=xl/sharedStrings.xml><?xml version="1.0" encoding="utf-8"?>
<sst xmlns="http://schemas.openxmlformats.org/spreadsheetml/2006/main" count="138" uniqueCount="45">
  <si>
    <t>Надійшло</t>
  </si>
  <si>
    <t>перераховано</t>
  </si>
  <si>
    <t>грн.</t>
  </si>
  <si>
    <t>Всього</t>
  </si>
  <si>
    <t>Разом:</t>
  </si>
  <si>
    <t>Залишок на</t>
  </si>
  <si>
    <t>рахунку, грн.</t>
  </si>
  <si>
    <t>Найменування об’єкту</t>
  </si>
  <si>
    <t>Експлуатаційне утримання та поточний ремонт автомобільних доріг загального користування місцевого значення</t>
  </si>
  <si>
    <t xml:space="preserve">Перелік видатків, які у 2021 році будуть проводитися за рахунок залишку субвенції та субвенції з державного бюджету місцевим бюджетам на фінансове забезпечення будівництва, реконструкції ремонту і утримання автомобільних доріг загального користування місцевого значення, вулиць і доріг комунальної власності у населених пунктах по КПКВК 1517462 </t>
  </si>
  <si>
    <t>Перелік видатків, які у 2021 році фінансуються за рахунок  іншої субвенції по КПКВК 1514082</t>
  </si>
  <si>
    <t>Благоустрій території Цитаделі з відтворенням споруд, спорудженням меморіального комплексу та укріпленням схилів НІКЗ "Гетьманська столиця" в м.Батурині Бахмацького району Чернігівської області (коригування проектної документації з перерахунком залишку робіт у поточні ціни та виділенням черговості)</t>
  </si>
  <si>
    <t>Капітальний ремонт автомобільних доріг</t>
  </si>
  <si>
    <t>Перелік видатків, які у 2021 році фінансуються за рахунок іншої субвенції, наданої Куликівським селищним бюджетом до загального фонду обласного бюджету по КПКВК 1510180</t>
  </si>
  <si>
    <t>Забезпечення електроенергією обєкта незавершеного будівництва по вул.Шевченка,94 в с. Салтикова Дівиця Чернігівської областірайону Чернігівської області</t>
  </si>
  <si>
    <t>Перелік видатків, які у 2021 році фінансуються за рахунок залишку субвенції з державного бюджету місцевим бюджетам на здійснення заходів спрямованих на розвиток системи охорони здоров"я у сільській місцевості по КПКВК 1517367</t>
  </si>
  <si>
    <r>
      <t xml:space="preserve">Амбулаторія загальної практики сімейної медицини ( на 1-2 лікаря) по вул.Амосова, в </t>
    </r>
    <r>
      <rPr>
        <b/>
        <sz val="8"/>
        <rFont val="Times New Roman"/>
        <family val="1"/>
      </rPr>
      <t>с.Хоробичі</t>
    </r>
    <r>
      <rPr>
        <sz val="8"/>
        <rFont val="Times New Roman"/>
        <family val="1"/>
      </rPr>
      <t>, Городнянського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</si>
  <si>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вул.Миру,190, в </t>
    </r>
    <r>
      <rPr>
        <b/>
        <sz val="8"/>
        <rFont val="Times New Roman"/>
        <family val="1"/>
      </rPr>
      <t>с.Грем"яч</t>
    </r>
    <r>
      <rPr>
        <sz val="8"/>
        <rFont val="Times New Roman"/>
        <family val="1"/>
      </rPr>
      <t>, Н-Сіверського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</si>
  <si>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3-4 лікаря) по вул.Перемоги,2Б, в </t>
    </r>
    <r>
      <rPr>
        <b/>
        <sz val="8"/>
        <rFont val="Times New Roman"/>
        <family val="1"/>
      </rPr>
      <t>с.Киїнка</t>
    </r>
    <r>
      <rPr>
        <sz val="8"/>
        <rFont val="Times New Roman"/>
        <family val="1"/>
      </rPr>
      <t>, Чернігівського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</si>
  <si>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вул.Молодіжній, в </t>
    </r>
    <r>
      <rPr>
        <b/>
        <sz val="8"/>
        <rFont val="Times New Roman"/>
        <family val="1"/>
      </rPr>
      <t>с.Стольне</t>
    </r>
    <r>
      <rPr>
        <sz val="8"/>
        <rFont val="Times New Roman"/>
        <family val="1"/>
      </rPr>
      <t>, Менського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</si>
  <si>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вул.Шевченка, в </t>
    </r>
    <r>
      <rPr>
        <b/>
        <sz val="8"/>
        <rFont val="Times New Roman"/>
        <family val="1"/>
      </rPr>
      <t>с.Халявин</t>
    </r>
    <r>
      <rPr>
        <sz val="8"/>
        <rFont val="Times New Roman"/>
        <family val="1"/>
      </rPr>
      <t>, Чернігівського району Чернігівської області - будівництво (в т.ч.оплата проектно-вишукувальних робіт та експертизи)</t>
    </r>
  </si>
  <si>
    <t>Перелік видатків, які у 2021 році фінансуються за рахунок залишку іншої субвенції, по КПКВК 1517367</t>
  </si>
  <si>
    <t>Перелік видатків, які у 2021 році фінансуються за рахунок фонду охорони навколишнього природного середовища по КПКВК 1518313</t>
  </si>
  <si>
    <t>Реконструкція блоку ємностей очисних споруд в м.Ічня Чернігівської області (І черга)</t>
  </si>
  <si>
    <t>Реконструкція каналізаційних мереж по вул.Незалежності, Некрасова, Сновській у м.Сновськ Чернігівської області</t>
  </si>
  <si>
    <t>Реконструкція очисних споруд в смт Куликівка Чернігівської області (в т.ч. оплата проектно-вишукувальних робіт та державної експертизи)</t>
  </si>
  <si>
    <t>Перелік видатків, які у 2021 році фінансуються за рахунок  іншої субвенції по КПКВК 2761070</t>
  </si>
  <si>
    <t>Григорівська загальноосвітня школа І-ІІІ ступеня на 11 класів у с.Григорвіка Бахмацького району - будівництво з виділенням черговості (коригування) (перша, друга черги)</t>
  </si>
  <si>
    <t>400-метровий легкоатлетичний стадіон комунального позашкільного навчального закладу "Дитячо-юнацька спортивна школа" Носівської міської ради у м. Носівка - капітальний ремонт</t>
  </si>
  <si>
    <t>Стадіон "Колос" по вул.Б.Хмельницького, 3а, у м.Борзні - капітальний ремонт з виділенням черговості: перша черга - ремонт місць для глядачів; друга черга - відновлення покриття футбольного поля; третя черга - ремонт покриття бігових доріжок</t>
  </si>
  <si>
    <t>Кіптівська загальноосвітня школа І-ІІІ ступеня по вул.Слов"янській , 33, у с.Кіпті Козелецького району - реконструкція будівлі під ДНЗ з виділенням черговості: перша черга - реконструкція фасадів та покрівлі ДНЗ; друга черга - реконструкція котельні, зовнішніх інженерних мереж; третя черга - реконструкція приміщень та внутрішніх інженерних мереж ДНЗ</t>
  </si>
  <si>
    <t>Перелік видатків, які у 2021 році фінансуються за рахунок  іншої субвенції по КПКВК 1517361</t>
  </si>
  <si>
    <t>Перелік видатків, які у 2021 році фінансуються за рахунок  залишку коштів бюджету розвитку обласного бюджету по КПКВК 1517330</t>
  </si>
  <si>
    <t>Спорудження знакового патріотичного об"єкту (флагштоку) на території вул.Партизанська, 1, в м.Батурин (будівельні роботи)</t>
  </si>
  <si>
    <t>Перелік видатків, які у 2021 році фінансуються за рахунок коштів іншої субвенції та залишку іншої субвенції по КПКВК 1517310</t>
  </si>
  <si>
    <t>Будівництво систеим водовідведення по вул. Незалежності в м. Ніжин Чернігівської області</t>
  </si>
  <si>
    <r>
      <t xml:space="preserve">Реставрація пам"ятки архітектуримісцевого значення будівлі "Кінотеатр ім.Щорса" з пристосуванням під </t>
    </r>
    <r>
      <rPr>
        <b/>
        <sz val="8"/>
        <rFont val="Times New Roman"/>
        <family val="1"/>
      </rPr>
      <t>Хаб</t>
    </r>
    <r>
      <rPr>
        <sz val="8"/>
        <rFont val="Times New Roman"/>
        <family val="1"/>
      </rPr>
      <t xml:space="preserve"> соціального партнерства та інституційного розвитку КУ "Чернігівський обласний молодіжний центр Чернігівської обласної ради по вул. Магістратській, 3 у м.Чернігові з виділенням черговості (Коригування)</t>
    </r>
  </si>
  <si>
    <r>
      <t xml:space="preserve">400-метровий легкоатлетичний стадіон комунального позашкільного навчального закладу "Дитячо-юнацька спортивна школа "Носівської міської ради у </t>
    </r>
    <r>
      <rPr>
        <b/>
        <sz val="8"/>
        <rFont val="Times New Roman"/>
        <family val="1"/>
      </rPr>
      <t>м. Носівка</t>
    </r>
    <r>
      <rPr>
        <sz val="8"/>
        <rFont val="Times New Roman"/>
        <family val="1"/>
      </rPr>
      <t xml:space="preserve"> - капітальний ремонт</t>
    </r>
  </si>
  <si>
    <r>
      <t xml:space="preserve">Кіптівська загальноосвітня школа І-ІІІ ст. по вул.Слов"янській, 33, у </t>
    </r>
    <r>
      <rPr>
        <b/>
        <sz val="8"/>
        <rFont val="Times New Roman"/>
        <family val="1"/>
      </rPr>
      <t>с. Кіпті</t>
    </r>
    <r>
      <rPr>
        <sz val="8"/>
        <rFont val="Times New Roman"/>
        <family val="1"/>
      </rPr>
      <t xml:space="preserve"> Козелецького р-ну - реконструкція будівлі під ДНЗ з  виділенням черговості: Ічерга - реконструкція фасадів та покрівлі ДНЗ, ІІ черга - реконструкція котельні, зовнішніх інженерних мереж; ІІІ черга - реконструкція приміщень та внутрішніх/Інженерних мереж ДНЗ</t>
    </r>
  </si>
  <si>
    <r>
      <t xml:space="preserve">Григорівська загальноосвітня школа І-ІІІ ступеня на 11 класів у </t>
    </r>
    <r>
      <rPr>
        <b/>
        <sz val="8"/>
        <rFont val="Times New Roman"/>
        <family val="1"/>
      </rPr>
      <t>с.Григорвіка</t>
    </r>
    <r>
      <rPr>
        <sz val="8"/>
        <rFont val="Times New Roman"/>
        <family val="1"/>
      </rPr>
      <t xml:space="preserve"> Бахмацького району - будівництво з виділенням черговості (коригування) (перша, друга черги)</t>
    </r>
  </si>
  <si>
    <t>Перелік видатків, які у 2021 році фінансуються за рахунок  іншої субвенції по КПКВК 1517380</t>
  </si>
  <si>
    <t>Реконструкція дитячого садка в с.Богданівка, вул Широка, 30,Прилуцького району Чернігівської області (в т.ч.оплата проектно-вишукувальних робіт та експертизи)</t>
  </si>
  <si>
    <r>
      <t>Стадіон "Колос" по вул.Б.Хмельницького, 3а, у</t>
    </r>
    <r>
      <rPr>
        <b/>
        <sz val="8"/>
        <rFont val="Times New Roman"/>
        <family val="1"/>
      </rPr>
      <t xml:space="preserve"> м.Борзні</t>
    </r>
    <r>
      <rPr>
        <sz val="8"/>
        <rFont val="Times New Roman"/>
        <family val="1"/>
      </rPr>
      <t xml:space="preserve"> - капітальний ремонт з виділенням черговості: перша черга - ремонт місць для глядачів; друга черга - відновлення покриття футбольного поля; третя черга - ремонт покриття бігових доріжок</t>
    </r>
  </si>
  <si>
    <t>Будівля головного корпусу комунально-лікувального профілактичного закладу "Чернігівська обласна дитяча лікарня" по вул.Пирогова, 16 в м. Чернігові - капітальний ремонт із застосуванням енергозберігаючих технологій по комплексній термомодернізації</t>
  </si>
  <si>
    <t>Перелік видатків, які у 2021 році фінансуються за рахунок  іншої субвенції по КПКВК 1517322</t>
  </si>
</sst>
</file>

<file path=xl/styles.xml><?xml version="1.0" encoding="utf-8"?>
<styleSheet xmlns="http://schemas.openxmlformats.org/spreadsheetml/2006/main">
  <numFmts count="6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#,##0.0"/>
    <numFmt numFmtId="194" formatCode="0.0"/>
    <numFmt numFmtId="195" formatCode="mmm/yyyy"/>
    <numFmt numFmtId="196" formatCode="0.000"/>
    <numFmt numFmtId="197" formatCode="#,##0.000"/>
    <numFmt numFmtId="198" formatCode="#,##0.0&quot;р.&quot;"/>
    <numFmt numFmtId="199" formatCode="#,##0.0_р_."/>
    <numFmt numFmtId="200" formatCode="dd/mm/yy;@"/>
    <numFmt numFmtId="201" formatCode="d/m/yy;@"/>
    <numFmt numFmtId="202" formatCode="000000"/>
    <numFmt numFmtId="203" formatCode="d/m/yy"/>
    <numFmt numFmtId="204" formatCode="#,##0.00_ ;\-#,##0.00\ "/>
    <numFmt numFmtId="205" formatCode="0.0000"/>
    <numFmt numFmtId="206" formatCode="#,##0.00_р_.;[Red]#,##0.00_р_."/>
    <numFmt numFmtId="207" formatCode="#,##0.00_р_."/>
    <numFmt numFmtId="208" formatCode="#,##0.0000"/>
    <numFmt numFmtId="209" formatCode="000000.0"/>
    <numFmt numFmtId="210" formatCode="#,##0.00&quot;р.&quot;"/>
    <numFmt numFmtId="211" formatCode="0.000000"/>
    <numFmt numFmtId="212" formatCode="0.00000"/>
    <numFmt numFmtId="213" formatCode="0000"/>
    <numFmt numFmtId="214" formatCode="#,##0.00;[Red]#,##0.00"/>
    <numFmt numFmtId="215" formatCode="#,##0.0;[Red]#,##0.0"/>
    <numFmt numFmtId="216" formatCode="#,##0;[Red]#,##0"/>
    <numFmt numFmtId="217" formatCode="#,##0.000;[Red]#,##0.000"/>
    <numFmt numFmtId="218" formatCode="#,##0.0000;[Red]#,##0.0000"/>
    <numFmt numFmtId="219" formatCode="#,##0.00000;[Red]#,##0.00000"/>
    <numFmt numFmtId="220" formatCode="d/m;@"/>
    <numFmt numFmtId="221" formatCode="[$-419]d\ mmm;@"/>
  </numFmts>
  <fonts count="47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2"/>
      <color indexed="10"/>
      <name val="Arial Cyr"/>
      <family val="2"/>
    </font>
    <font>
      <b/>
      <sz val="8"/>
      <name val="Arial Cyr"/>
      <family val="0"/>
    </font>
    <font>
      <b/>
      <sz val="9"/>
      <name val="Arial Cyr"/>
      <family val="0"/>
    </font>
    <font>
      <b/>
      <sz val="10"/>
      <color indexed="12"/>
      <name val="Arial Cyr"/>
      <family val="0"/>
    </font>
    <font>
      <b/>
      <sz val="10"/>
      <color indexed="10"/>
      <name val="Arial Cyr"/>
      <family val="0"/>
    </font>
    <font>
      <sz val="8"/>
      <name val="Times New Roman"/>
      <family val="1"/>
    </font>
    <font>
      <b/>
      <sz val="12"/>
      <name val="Arial Cyr"/>
      <family val="2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27">
    <xf numFmtId="0" fontId="0" fillId="0" borderId="0" xfId="0" applyAlignment="1">
      <alignment/>
    </xf>
    <xf numFmtId="0" fontId="4" fillId="0" borderId="0" xfId="0" applyFont="1" applyAlignment="1">
      <alignment/>
    </xf>
    <xf numFmtId="4" fontId="0" fillId="0" borderId="0" xfId="0" applyNumberFormat="1" applyAlignment="1">
      <alignment/>
    </xf>
    <xf numFmtId="4" fontId="6" fillId="0" borderId="10" xfId="0" applyNumberFormat="1" applyFont="1" applyBorder="1" applyAlignment="1">
      <alignment horizontal="center"/>
    </xf>
    <xf numFmtId="0" fontId="7" fillId="0" borderId="10" xfId="0" applyFont="1" applyFill="1" applyBorder="1" applyAlignment="1">
      <alignment/>
    </xf>
    <xf numFmtId="4" fontId="6" fillId="0" borderId="0" xfId="0" applyNumberFormat="1" applyFont="1" applyAlignment="1">
      <alignment horizontal="right"/>
    </xf>
    <xf numFmtId="0" fontId="9" fillId="0" borderId="0" xfId="0" applyFont="1" applyAlignment="1">
      <alignment/>
    </xf>
    <xf numFmtId="4" fontId="1" fillId="0" borderId="10" xfId="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4" fontId="4" fillId="0" borderId="0" xfId="0" applyNumberFormat="1" applyFont="1" applyAlignment="1">
      <alignment/>
    </xf>
    <xf numFmtId="0" fontId="10" fillId="0" borderId="10" xfId="0" applyFont="1" applyFill="1" applyBorder="1" applyAlignment="1">
      <alignment wrapText="1"/>
    </xf>
    <xf numFmtId="4" fontId="1" fillId="32" borderId="11" xfId="0" applyNumberFormat="1" applyFont="1" applyFill="1" applyBorder="1" applyAlignment="1">
      <alignment horizontal="center" vertical="center"/>
    </xf>
    <xf numFmtId="0" fontId="10" fillId="32" borderId="10" xfId="0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horizontal="left" vertical="top" wrapText="1"/>
    </xf>
    <xf numFmtId="4" fontId="10" fillId="0" borderId="13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4" fontId="1" fillId="32" borderId="10" xfId="0" applyNumberFormat="1" applyFont="1" applyFill="1" applyBorder="1" applyAlignment="1">
      <alignment horizontal="center" vertical="center" wrapText="1"/>
    </xf>
    <xf numFmtId="4" fontId="1" fillId="0" borderId="1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3" fontId="11" fillId="0" borderId="0" xfId="0" applyNumberFormat="1" applyFont="1" applyAlignment="1">
      <alignment horizontal="center" wrapText="1"/>
    </xf>
    <xf numFmtId="14" fontId="8" fillId="0" borderId="14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4" fontId="6" fillId="0" borderId="0" xfId="0" applyNumberFormat="1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view="pageBreakPreview" zoomScaleSheetLayoutView="100" zoomScalePageLayoutView="0" workbookViewId="0" topLeftCell="A1">
      <pane ySplit="5" topLeftCell="A7" activePane="bottomLeft" state="frozen"/>
      <selection pane="topLeft" activeCell="A1" sqref="A1"/>
      <selection pane="bottomLeft" activeCell="D11" sqref="D11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90.75" customHeight="1">
      <c r="A1" s="20" t="s">
        <v>21</v>
      </c>
      <c r="B1" s="20"/>
      <c r="C1" s="20"/>
      <c r="D1" s="20"/>
    </row>
    <row r="2" spans="1:4" ht="15.75">
      <c r="A2" s="21"/>
      <c r="B2" s="21"/>
      <c r="C2" s="21"/>
      <c r="D2" s="21"/>
    </row>
    <row r="3" spans="1:5" ht="26.25" customHeight="1">
      <c r="A3" s="22">
        <v>44501</v>
      </c>
      <c r="B3" s="23"/>
      <c r="C3" s="23"/>
      <c r="D3" s="23"/>
      <c r="E3" s="6"/>
    </row>
    <row r="4" spans="1:4" ht="12.75" customHeight="1">
      <c r="A4" s="24" t="s">
        <v>7</v>
      </c>
      <c r="B4" s="9" t="s">
        <v>0</v>
      </c>
      <c r="C4" s="9" t="s">
        <v>3</v>
      </c>
      <c r="D4" s="9" t="s">
        <v>5</v>
      </c>
    </row>
    <row r="5" spans="1:4" ht="12.75">
      <c r="A5" s="25"/>
      <c r="B5" s="10" t="s">
        <v>2</v>
      </c>
      <c r="C5" s="10" t="s">
        <v>1</v>
      </c>
      <c r="D5" s="10" t="s">
        <v>6</v>
      </c>
    </row>
    <row r="6" spans="1:4" ht="56.25">
      <c r="A6" s="14" t="s">
        <v>16</v>
      </c>
      <c r="B6" s="16">
        <f>30000+88503</f>
        <v>118503</v>
      </c>
      <c r="C6" s="7">
        <v>16146.35</v>
      </c>
      <c r="D6" s="8">
        <f>B6-C6</f>
        <v>102356.65</v>
      </c>
    </row>
    <row r="7" spans="1:4" ht="56.25">
      <c r="A7" s="14" t="s">
        <v>17</v>
      </c>
      <c r="B7" s="16">
        <v>18066</v>
      </c>
      <c r="C7" s="7">
        <v>14666.07</v>
      </c>
      <c r="D7" s="8">
        <f>B7-C7</f>
        <v>3399.9300000000003</v>
      </c>
    </row>
    <row r="8" spans="1:4" ht="56.25">
      <c r="A8" s="14" t="s">
        <v>18</v>
      </c>
      <c r="B8" s="16">
        <v>54426.69</v>
      </c>
      <c r="C8" s="7">
        <v>5749.910000000001</v>
      </c>
      <c r="D8" s="8">
        <f>B8-C8</f>
        <v>48676.78</v>
      </c>
    </row>
    <row r="9" spans="1:4" ht="56.25">
      <c r="A9" s="14" t="s">
        <v>19</v>
      </c>
      <c r="B9" s="16">
        <v>16762.13</v>
      </c>
      <c r="C9" s="7">
        <v>4969.55</v>
      </c>
      <c r="D9" s="8">
        <f>B9-C9</f>
        <v>11792.580000000002</v>
      </c>
    </row>
    <row r="10" spans="1:4" ht="56.25">
      <c r="A10" s="15" t="s">
        <v>20</v>
      </c>
      <c r="B10" s="16">
        <v>259631.16</v>
      </c>
      <c r="C10" s="7">
        <f>199561.22+3250</f>
        <v>202811.22</v>
      </c>
      <c r="D10" s="8">
        <f>B10-C10</f>
        <v>56819.94</v>
      </c>
    </row>
    <row r="11" spans="1:4" ht="17.25" customHeight="1">
      <c r="A11" s="4" t="s">
        <v>4</v>
      </c>
      <c r="B11" s="3">
        <f>SUM(B6:B10)</f>
        <v>467388.98</v>
      </c>
      <c r="C11" s="3">
        <f>SUM(C6:C10)</f>
        <v>244343.1</v>
      </c>
      <c r="D11" s="3">
        <f>SUM(D6:D10)</f>
        <v>223045.88</v>
      </c>
    </row>
    <row r="12" spans="1:4" ht="12.75">
      <c r="A12" s="1"/>
      <c r="B12" s="5"/>
      <c r="C12" s="26"/>
      <c r="D12" s="26"/>
    </row>
    <row r="14" spans="1:2" ht="12.75">
      <c r="A14" s="1"/>
      <c r="B14" s="11"/>
    </row>
    <row r="15" spans="1:2" ht="12.75">
      <c r="A15" s="1"/>
      <c r="B15" s="11"/>
    </row>
    <row r="16" spans="1:2" ht="12.75">
      <c r="A16" s="1"/>
      <c r="B16" s="11"/>
    </row>
    <row r="18" ht="12.75">
      <c r="B18" s="2"/>
    </row>
  </sheetData>
  <sheetProtection/>
  <mergeCells count="5">
    <mergeCell ref="A1:D1"/>
    <mergeCell ref="A2:D2"/>
    <mergeCell ref="A3:D3"/>
    <mergeCell ref="A4:A5"/>
    <mergeCell ref="C12:D1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4"/>
  <sheetViews>
    <sheetView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C6" sqref="C6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90.75" customHeight="1">
      <c r="A1" s="20" t="s">
        <v>44</v>
      </c>
      <c r="B1" s="20"/>
      <c r="C1" s="20"/>
      <c r="D1" s="20"/>
    </row>
    <row r="2" spans="1:4" ht="29.25" customHeight="1">
      <c r="A2" s="21"/>
      <c r="B2" s="21"/>
      <c r="C2" s="21"/>
      <c r="D2" s="21"/>
    </row>
    <row r="3" spans="1:5" ht="26.25" customHeight="1">
      <c r="A3" s="22">
        <v>44501</v>
      </c>
      <c r="B3" s="23"/>
      <c r="C3" s="23"/>
      <c r="D3" s="23"/>
      <c r="E3" s="6"/>
    </row>
    <row r="4" spans="1:4" ht="12.75" customHeight="1">
      <c r="A4" s="24" t="s">
        <v>7</v>
      </c>
      <c r="B4" s="9" t="s">
        <v>0</v>
      </c>
      <c r="C4" s="9" t="s">
        <v>3</v>
      </c>
      <c r="D4" s="9" t="s">
        <v>5</v>
      </c>
    </row>
    <row r="5" spans="1:4" ht="12.75">
      <c r="A5" s="25"/>
      <c r="B5" s="10" t="s">
        <v>2</v>
      </c>
      <c r="C5" s="10" t="s">
        <v>1</v>
      </c>
      <c r="D5" s="10" t="s">
        <v>6</v>
      </c>
    </row>
    <row r="6" spans="1:4" ht="67.5">
      <c r="A6" s="17" t="s">
        <v>43</v>
      </c>
      <c r="B6" s="13">
        <v>200000</v>
      </c>
      <c r="C6" s="7">
        <v>96262.21</v>
      </c>
      <c r="D6" s="8">
        <f>B6-C6</f>
        <v>103737.79</v>
      </c>
    </row>
    <row r="7" spans="1:4" ht="17.25" customHeight="1">
      <c r="A7" s="4" t="s">
        <v>4</v>
      </c>
      <c r="B7" s="3">
        <f>SUM(B6:B6)</f>
        <v>200000</v>
      </c>
      <c r="C7" s="3">
        <f>SUM(C6:C6)</f>
        <v>96262.21</v>
      </c>
      <c r="D7" s="3">
        <f>SUM(D6:D6)</f>
        <v>103737.79</v>
      </c>
    </row>
    <row r="8" spans="1:4" ht="12.75">
      <c r="A8" s="1"/>
      <c r="B8" s="5"/>
      <c r="C8" s="26"/>
      <c r="D8" s="26"/>
    </row>
    <row r="10" spans="1:2" ht="12.75">
      <c r="A10" s="1"/>
      <c r="B10" s="11"/>
    </row>
    <row r="11" spans="1:2" ht="12.75">
      <c r="A11" s="1"/>
      <c r="B11" s="11"/>
    </row>
    <row r="12" spans="1:2" ht="12.75">
      <c r="A12" s="1"/>
      <c r="B12" s="11"/>
    </row>
    <row r="14" ht="12.75">
      <c r="B14" s="2"/>
    </row>
  </sheetData>
  <sheetProtection/>
  <mergeCells count="5">
    <mergeCell ref="A1:D1"/>
    <mergeCell ref="A2:D2"/>
    <mergeCell ref="A3:D3"/>
    <mergeCell ref="A4:A5"/>
    <mergeCell ref="C8:D8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4"/>
  <sheetViews>
    <sheetView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C7" sqref="C7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90.75" customHeight="1">
      <c r="A1" s="20" t="s">
        <v>40</v>
      </c>
      <c r="B1" s="20"/>
      <c r="C1" s="20"/>
      <c r="D1" s="20"/>
    </row>
    <row r="2" spans="1:4" ht="29.25" customHeight="1">
      <c r="A2" s="21"/>
      <c r="B2" s="21"/>
      <c r="C2" s="21"/>
      <c r="D2" s="21"/>
    </row>
    <row r="3" spans="1:5" ht="26.25" customHeight="1">
      <c r="A3" s="22">
        <v>44501</v>
      </c>
      <c r="B3" s="23"/>
      <c r="C3" s="23"/>
      <c r="D3" s="23"/>
      <c r="E3" s="6"/>
    </row>
    <row r="4" spans="1:4" ht="12.75" customHeight="1">
      <c r="A4" s="24" t="s">
        <v>7</v>
      </c>
      <c r="B4" s="9" t="s">
        <v>0</v>
      </c>
      <c r="C4" s="9" t="s">
        <v>3</v>
      </c>
      <c r="D4" s="9" t="s">
        <v>5</v>
      </c>
    </row>
    <row r="5" spans="1:4" ht="12.75">
      <c r="A5" s="25"/>
      <c r="B5" s="10" t="s">
        <v>2</v>
      </c>
      <c r="C5" s="10" t="s">
        <v>1</v>
      </c>
      <c r="D5" s="10" t="s">
        <v>6</v>
      </c>
    </row>
    <row r="6" spans="1:4" ht="45">
      <c r="A6" s="17" t="s">
        <v>41</v>
      </c>
      <c r="B6" s="13">
        <v>11000000</v>
      </c>
      <c r="C6" s="7">
        <v>769648.62</v>
      </c>
      <c r="D6" s="8">
        <f>B6-C6</f>
        <v>10230351.38</v>
      </c>
    </row>
    <row r="7" spans="1:4" ht="17.25" customHeight="1">
      <c r="A7" s="4" t="s">
        <v>4</v>
      </c>
      <c r="B7" s="3">
        <f>SUM(B6:B6)</f>
        <v>11000000</v>
      </c>
      <c r="C7" s="3">
        <f>SUM(C6:C6)</f>
        <v>769648.62</v>
      </c>
      <c r="D7" s="3">
        <f>SUM(D6:D6)</f>
        <v>10230351.38</v>
      </c>
    </row>
    <row r="8" spans="1:4" ht="12.75">
      <c r="A8" s="1"/>
      <c r="B8" s="5"/>
      <c r="C8" s="26"/>
      <c r="D8" s="26"/>
    </row>
    <row r="10" spans="1:2" ht="12.75">
      <c r="A10" s="1"/>
      <c r="B10" s="11"/>
    </row>
    <row r="11" spans="1:2" ht="12.75">
      <c r="A11" s="1"/>
      <c r="B11" s="11"/>
    </row>
    <row r="12" spans="1:2" ht="12.75">
      <c r="A12" s="1"/>
      <c r="B12" s="11"/>
    </row>
    <row r="14" ht="12.75">
      <c r="B14" s="2"/>
    </row>
  </sheetData>
  <sheetProtection/>
  <mergeCells count="5">
    <mergeCell ref="A1:D1"/>
    <mergeCell ref="A2:D2"/>
    <mergeCell ref="A3:D3"/>
    <mergeCell ref="A4:A5"/>
    <mergeCell ref="C8:D8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15"/>
  <sheetViews>
    <sheetView tabSelected="1"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D8" sqref="D8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90.75" customHeight="1">
      <c r="A1" s="20" t="s">
        <v>9</v>
      </c>
      <c r="B1" s="20"/>
      <c r="C1" s="20"/>
      <c r="D1" s="20"/>
    </row>
    <row r="2" spans="1:4" ht="29.25" customHeight="1">
      <c r="A2" s="21"/>
      <c r="B2" s="21"/>
      <c r="C2" s="21"/>
      <c r="D2" s="21"/>
    </row>
    <row r="3" spans="1:5" ht="26.25" customHeight="1">
      <c r="A3" s="22">
        <v>44501</v>
      </c>
      <c r="B3" s="23"/>
      <c r="C3" s="23"/>
      <c r="D3" s="23"/>
      <c r="E3" s="6"/>
    </row>
    <row r="4" spans="1:4" ht="12.75" customHeight="1">
      <c r="A4" s="24" t="s">
        <v>7</v>
      </c>
      <c r="B4" s="9" t="s">
        <v>0</v>
      </c>
      <c r="C4" s="9" t="s">
        <v>3</v>
      </c>
      <c r="D4" s="9" t="s">
        <v>5</v>
      </c>
    </row>
    <row r="5" spans="1:4" ht="12.75">
      <c r="A5" s="25"/>
      <c r="B5" s="10" t="s">
        <v>2</v>
      </c>
      <c r="C5" s="10" t="s">
        <v>1</v>
      </c>
      <c r="D5" s="10" t="s">
        <v>6</v>
      </c>
    </row>
    <row r="6" spans="1:4" ht="33.75">
      <c r="A6" s="12" t="s">
        <v>8</v>
      </c>
      <c r="B6" s="13">
        <f>483942245.65+60652750</f>
        <v>544594995.65</v>
      </c>
      <c r="C6" s="13">
        <v>516748141.84</v>
      </c>
      <c r="D6" s="8">
        <f>B6-C6</f>
        <v>27846853.810000002</v>
      </c>
    </row>
    <row r="7" spans="1:4" ht="12.75">
      <c r="A7" s="12" t="s">
        <v>12</v>
      </c>
      <c r="B7" s="13">
        <v>106501868.6</v>
      </c>
      <c r="C7" s="7">
        <v>62443083.86</v>
      </c>
      <c r="D7" s="8">
        <f>B7-C7</f>
        <v>44058784.739999995</v>
      </c>
    </row>
    <row r="8" spans="1:4" ht="17.25" customHeight="1">
      <c r="A8" s="4" t="s">
        <v>4</v>
      </c>
      <c r="B8" s="3">
        <f>SUM(B6:B7)</f>
        <v>651096864.25</v>
      </c>
      <c r="C8" s="3">
        <f>SUM(C6:C7)</f>
        <v>579191225.6999999</v>
      </c>
      <c r="D8" s="3">
        <f>SUM(D6:D7)</f>
        <v>71905638.55</v>
      </c>
    </row>
    <row r="9" spans="1:4" ht="12.75">
      <c r="A9" s="1"/>
      <c r="B9" s="5"/>
      <c r="C9" s="26"/>
      <c r="D9" s="26"/>
    </row>
    <row r="11" spans="1:2" ht="12.75">
      <c r="A11" s="1"/>
      <c r="B11" s="11"/>
    </row>
    <row r="12" spans="1:2" ht="12.75">
      <c r="A12" s="1"/>
      <c r="B12" s="11"/>
    </row>
    <row r="13" spans="1:2" ht="12.75">
      <c r="A13" s="1"/>
      <c r="B13" s="11"/>
    </row>
    <row r="15" ht="12.75">
      <c r="B15" s="2"/>
    </row>
  </sheetData>
  <sheetProtection/>
  <mergeCells count="5">
    <mergeCell ref="A1:D1"/>
    <mergeCell ref="A2:D2"/>
    <mergeCell ref="A3:D3"/>
    <mergeCell ref="A4:A5"/>
    <mergeCell ref="C9:D9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8"/>
  <sheetViews>
    <sheetView view="pageBreakPreview" zoomScaleSheetLayoutView="100" zoomScalePageLayoutView="0" workbookViewId="0" topLeftCell="A1">
      <pane ySplit="5" topLeftCell="A9" activePane="bottomLeft" state="frozen"/>
      <selection pane="topLeft" activeCell="A1" sqref="A1"/>
      <selection pane="bottomLeft" activeCell="C10" sqref="C10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90.75" customHeight="1">
      <c r="A1" s="20" t="s">
        <v>15</v>
      </c>
      <c r="B1" s="20"/>
      <c r="C1" s="20"/>
      <c r="D1" s="20"/>
    </row>
    <row r="2" spans="1:4" ht="29.25" customHeight="1">
      <c r="A2" s="21"/>
      <c r="B2" s="21"/>
      <c r="C2" s="21"/>
      <c r="D2" s="21"/>
    </row>
    <row r="3" spans="1:5" ht="26.25" customHeight="1">
      <c r="A3" s="22">
        <v>44501</v>
      </c>
      <c r="B3" s="23"/>
      <c r="C3" s="23"/>
      <c r="D3" s="23"/>
      <c r="E3" s="6"/>
    </row>
    <row r="4" spans="1:4" ht="12.75" customHeight="1">
      <c r="A4" s="24" t="s">
        <v>7</v>
      </c>
      <c r="B4" s="9" t="s">
        <v>0</v>
      </c>
      <c r="C4" s="9" t="s">
        <v>3</v>
      </c>
      <c r="D4" s="9" t="s">
        <v>5</v>
      </c>
    </row>
    <row r="5" spans="1:4" ht="12.75">
      <c r="A5" s="25"/>
      <c r="B5" s="10" t="s">
        <v>2</v>
      </c>
      <c r="C5" s="10" t="s">
        <v>1</v>
      </c>
      <c r="D5" s="10" t="s">
        <v>6</v>
      </c>
    </row>
    <row r="6" spans="1:4" ht="56.25">
      <c r="A6" s="14" t="s">
        <v>16</v>
      </c>
      <c r="B6" s="16">
        <v>1066526.13</v>
      </c>
      <c r="C6" s="7">
        <v>145317.19</v>
      </c>
      <c r="D6" s="8">
        <f>B6-C6</f>
        <v>921208.94</v>
      </c>
    </row>
    <row r="7" spans="1:4" ht="56.25">
      <c r="A7" s="14" t="s">
        <v>17</v>
      </c>
      <c r="B7" s="16">
        <v>162587.52</v>
      </c>
      <c r="C7" s="7">
        <v>131994.68</v>
      </c>
      <c r="D7" s="8">
        <f>B7-C7</f>
        <v>30592.839999999997</v>
      </c>
    </row>
    <row r="8" spans="1:4" ht="56.25">
      <c r="A8" s="14" t="s">
        <v>18</v>
      </c>
      <c r="B8" s="16">
        <v>489840.14</v>
      </c>
      <c r="C8" s="7">
        <v>51749.16</v>
      </c>
      <c r="D8" s="8">
        <f>B8-C8</f>
        <v>438090.98</v>
      </c>
    </row>
    <row r="9" spans="1:4" ht="56.25">
      <c r="A9" s="14" t="s">
        <v>19</v>
      </c>
      <c r="B9" s="16">
        <v>150860.73</v>
      </c>
      <c r="C9" s="7">
        <v>44726</v>
      </c>
      <c r="D9" s="8">
        <f>B9-C9</f>
        <v>106134.73000000001</v>
      </c>
    </row>
    <row r="10" spans="1:4" ht="56.25">
      <c r="A10" s="15" t="s">
        <v>20</v>
      </c>
      <c r="B10" s="16">
        <v>2336680.15</v>
      </c>
      <c r="C10" s="7">
        <f>1796050.96+29250</f>
        <v>1825300.96</v>
      </c>
      <c r="D10" s="8">
        <f>B10-C10</f>
        <v>511379.18999999994</v>
      </c>
    </row>
    <row r="11" spans="1:4" ht="17.25" customHeight="1">
      <c r="A11" s="4" t="s">
        <v>4</v>
      </c>
      <c r="B11" s="3">
        <f>SUM(B6:B10)</f>
        <v>4206494.67</v>
      </c>
      <c r="C11" s="3">
        <f>SUM(C6:C10)</f>
        <v>2199087.99</v>
      </c>
      <c r="D11" s="3">
        <f>SUM(D6:D10)</f>
        <v>2007406.6799999997</v>
      </c>
    </row>
    <row r="12" spans="1:4" ht="12.75">
      <c r="A12" s="1"/>
      <c r="B12" s="5"/>
      <c r="C12" s="26"/>
      <c r="D12" s="26"/>
    </row>
    <row r="14" spans="1:2" ht="12.75">
      <c r="A14" s="1"/>
      <c r="B14" s="11"/>
    </row>
    <row r="15" spans="1:2" ht="12.75">
      <c r="A15" s="1"/>
      <c r="B15" s="11"/>
    </row>
    <row r="16" spans="1:2" ht="12.75">
      <c r="A16" s="1"/>
      <c r="B16" s="11"/>
    </row>
    <row r="18" ht="12.75">
      <c r="B18" s="2"/>
    </row>
  </sheetData>
  <sheetProtection/>
  <mergeCells count="5">
    <mergeCell ref="A1:D1"/>
    <mergeCell ref="A2:D2"/>
    <mergeCell ref="A3:D3"/>
    <mergeCell ref="A4:A5"/>
    <mergeCell ref="C12:D1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4"/>
  <sheetViews>
    <sheetView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A4" sqref="A4:A5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90.75" customHeight="1">
      <c r="A1" s="20" t="s">
        <v>32</v>
      </c>
      <c r="B1" s="20"/>
      <c r="C1" s="20"/>
      <c r="D1" s="20"/>
    </row>
    <row r="2" spans="1:4" ht="29.25" customHeight="1">
      <c r="A2" s="21"/>
      <c r="B2" s="21"/>
      <c r="C2" s="21"/>
      <c r="D2" s="21"/>
    </row>
    <row r="3" spans="1:5" ht="26.25" customHeight="1">
      <c r="A3" s="22">
        <v>44501</v>
      </c>
      <c r="B3" s="23"/>
      <c r="C3" s="23"/>
      <c r="D3" s="23"/>
      <c r="E3" s="6"/>
    </row>
    <row r="4" spans="1:4" ht="12.75" customHeight="1">
      <c r="A4" s="24" t="s">
        <v>7</v>
      </c>
      <c r="B4" s="9" t="s">
        <v>0</v>
      </c>
      <c r="C4" s="9" t="s">
        <v>3</v>
      </c>
      <c r="D4" s="9" t="s">
        <v>5</v>
      </c>
    </row>
    <row r="5" spans="1:4" ht="12.75">
      <c r="A5" s="25"/>
      <c r="B5" s="10" t="s">
        <v>2</v>
      </c>
      <c r="C5" s="10" t="s">
        <v>1</v>
      </c>
      <c r="D5" s="10" t="s">
        <v>6</v>
      </c>
    </row>
    <row r="6" spans="1:4" ht="33.75">
      <c r="A6" s="17" t="s">
        <v>33</v>
      </c>
      <c r="B6" s="16">
        <f>4200000+100000+438000</f>
        <v>4738000</v>
      </c>
      <c r="C6" s="7">
        <v>4589232.49</v>
      </c>
      <c r="D6" s="8">
        <f>B6-C6</f>
        <v>148767.50999999978</v>
      </c>
    </row>
    <row r="7" spans="1:4" ht="17.25" customHeight="1">
      <c r="A7" s="4" t="s">
        <v>4</v>
      </c>
      <c r="B7" s="3">
        <f>SUM(B6:B6)</f>
        <v>4738000</v>
      </c>
      <c r="C7" s="3">
        <f>SUM(C6:C6)</f>
        <v>4589232.49</v>
      </c>
      <c r="D7" s="3">
        <f>SUM(D6:D6)</f>
        <v>148767.50999999978</v>
      </c>
    </row>
    <row r="8" spans="1:4" ht="12.75">
      <c r="A8" s="1"/>
      <c r="B8" s="5"/>
      <c r="C8" s="26"/>
      <c r="D8" s="26"/>
    </row>
    <row r="10" spans="1:2" ht="12.75">
      <c r="A10" s="1"/>
      <c r="B10" s="11"/>
    </row>
    <row r="11" spans="1:2" ht="12.75">
      <c r="A11" s="1"/>
      <c r="B11" s="11"/>
    </row>
    <row r="12" spans="1:2" ht="12.75">
      <c r="A12" s="1"/>
      <c r="B12" s="11"/>
    </row>
    <row r="14" ht="12.75">
      <c r="B14" s="2"/>
    </row>
  </sheetData>
  <sheetProtection/>
  <mergeCells count="5">
    <mergeCell ref="A1:D1"/>
    <mergeCell ref="A2:D2"/>
    <mergeCell ref="A3:D3"/>
    <mergeCell ref="A4:A5"/>
    <mergeCell ref="C8:D8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4"/>
  <sheetViews>
    <sheetView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A4" sqref="A4:A5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90.75" customHeight="1">
      <c r="A1" s="20" t="s">
        <v>13</v>
      </c>
      <c r="B1" s="20"/>
      <c r="C1" s="20"/>
      <c r="D1" s="20"/>
    </row>
    <row r="2" spans="1:4" ht="29.25" customHeight="1">
      <c r="A2" s="21"/>
      <c r="B2" s="21"/>
      <c r="C2" s="21"/>
      <c r="D2" s="21"/>
    </row>
    <row r="3" spans="1:5" ht="26.25" customHeight="1">
      <c r="A3" s="22">
        <v>44501</v>
      </c>
      <c r="B3" s="23"/>
      <c r="C3" s="23"/>
      <c r="D3" s="23"/>
      <c r="E3" s="6"/>
    </row>
    <row r="4" spans="1:4" ht="12.75" customHeight="1">
      <c r="A4" s="24" t="s">
        <v>7</v>
      </c>
      <c r="B4" s="9" t="s">
        <v>0</v>
      </c>
      <c r="C4" s="9" t="s">
        <v>3</v>
      </c>
      <c r="D4" s="9" t="s">
        <v>5</v>
      </c>
    </row>
    <row r="5" spans="1:4" ht="12.75">
      <c r="A5" s="25"/>
      <c r="B5" s="10" t="s">
        <v>2</v>
      </c>
      <c r="C5" s="10" t="s">
        <v>1</v>
      </c>
      <c r="D5" s="10" t="s">
        <v>6</v>
      </c>
    </row>
    <row r="6" spans="1:4" ht="33.75">
      <c r="A6" s="12" t="s">
        <v>14</v>
      </c>
      <c r="B6" s="13">
        <f>49500+30000</f>
        <v>79500</v>
      </c>
      <c r="C6" s="7">
        <v>49383.97</v>
      </c>
      <c r="D6" s="8">
        <f>B6-C6</f>
        <v>30116.03</v>
      </c>
    </row>
    <row r="7" spans="1:4" ht="17.25" customHeight="1">
      <c r="A7" s="4" t="s">
        <v>4</v>
      </c>
      <c r="B7" s="3">
        <f>SUM(B6:B6)</f>
        <v>79500</v>
      </c>
      <c r="C7" s="3">
        <f>SUM(C6:C6)</f>
        <v>49383.97</v>
      </c>
      <c r="D7" s="3">
        <f>SUM(D6:D6)</f>
        <v>30116.03</v>
      </c>
    </row>
    <row r="8" spans="1:4" ht="12.75">
      <c r="A8" s="1"/>
      <c r="B8" s="5"/>
      <c r="C8" s="26"/>
      <c r="D8" s="26"/>
    </row>
    <row r="10" spans="1:2" ht="12.75">
      <c r="A10" s="1"/>
      <c r="B10" s="11"/>
    </row>
    <row r="11" spans="1:2" ht="12.75">
      <c r="A11" s="1"/>
      <c r="B11" s="11"/>
    </row>
    <row r="12" spans="1:2" ht="12.75">
      <c r="A12" s="1"/>
      <c r="B12" s="11"/>
    </row>
    <row r="14" ht="12.75">
      <c r="B14" s="2"/>
    </row>
  </sheetData>
  <sheetProtection/>
  <mergeCells count="5">
    <mergeCell ref="A1:D1"/>
    <mergeCell ref="A2:D2"/>
    <mergeCell ref="A3:D3"/>
    <mergeCell ref="A4:A5"/>
    <mergeCell ref="C8:D8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5"/>
  <sheetViews>
    <sheetView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A4" sqref="A4:A5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90.75" customHeight="1">
      <c r="A1" s="20" t="s">
        <v>34</v>
      </c>
      <c r="B1" s="20"/>
      <c r="C1" s="20"/>
      <c r="D1" s="20"/>
    </row>
    <row r="2" spans="1:4" ht="29.25" customHeight="1">
      <c r="A2" s="21"/>
      <c r="B2" s="21"/>
      <c r="C2" s="21"/>
      <c r="D2" s="21"/>
    </row>
    <row r="3" spans="1:5" ht="26.25" customHeight="1">
      <c r="A3" s="22">
        <v>44501</v>
      </c>
      <c r="B3" s="23"/>
      <c r="C3" s="23"/>
      <c r="D3" s="23"/>
      <c r="E3" s="6"/>
    </row>
    <row r="4" spans="1:4" ht="12.75" customHeight="1">
      <c r="A4" s="24" t="s">
        <v>7</v>
      </c>
      <c r="B4" s="9" t="s">
        <v>0</v>
      </c>
      <c r="C4" s="9" t="s">
        <v>3</v>
      </c>
      <c r="D4" s="9" t="s">
        <v>5</v>
      </c>
    </row>
    <row r="5" spans="1:4" ht="12.75">
      <c r="A5" s="25"/>
      <c r="B5" s="10" t="s">
        <v>2</v>
      </c>
      <c r="C5" s="10" t="s">
        <v>1</v>
      </c>
      <c r="D5" s="10" t="s">
        <v>6</v>
      </c>
    </row>
    <row r="6" spans="1:4" ht="22.5">
      <c r="A6" s="15" t="s">
        <v>35</v>
      </c>
      <c r="B6" s="16">
        <v>156296.94</v>
      </c>
      <c r="C6" s="16">
        <v>0</v>
      </c>
      <c r="D6" s="8">
        <f>B6-C6</f>
        <v>156296.94</v>
      </c>
    </row>
    <row r="7" spans="1:4" ht="12.75">
      <c r="A7" s="12"/>
      <c r="B7" s="13"/>
      <c r="C7" s="7"/>
      <c r="D7" s="8">
        <f>B7-C7</f>
        <v>0</v>
      </c>
    </row>
    <row r="8" spans="1:4" ht="17.25" customHeight="1">
      <c r="A8" s="4" t="s">
        <v>4</v>
      </c>
      <c r="B8" s="3">
        <f>SUM(B6:B7)</f>
        <v>156296.94</v>
      </c>
      <c r="C8" s="3">
        <f>SUM(C6:C7)</f>
        <v>0</v>
      </c>
      <c r="D8" s="3">
        <f>SUM(D6:D7)</f>
        <v>156296.94</v>
      </c>
    </row>
    <row r="9" spans="1:4" ht="12.75">
      <c r="A9" s="1"/>
      <c r="B9" s="5"/>
      <c r="C9" s="26"/>
      <c r="D9" s="26"/>
    </row>
    <row r="11" spans="1:2" ht="12.75">
      <c r="A11" s="1"/>
      <c r="B11" s="11"/>
    </row>
    <row r="12" spans="1:2" ht="12.75">
      <c r="A12" s="1"/>
      <c r="B12" s="11"/>
    </row>
    <row r="13" spans="1:2" ht="12.75">
      <c r="A13" s="1"/>
      <c r="B13" s="11"/>
    </row>
    <row r="15" ht="12.75">
      <c r="B15" s="2"/>
    </row>
  </sheetData>
  <sheetProtection/>
  <mergeCells count="5">
    <mergeCell ref="A1:D1"/>
    <mergeCell ref="A2:D2"/>
    <mergeCell ref="A3:D3"/>
    <mergeCell ref="A4:A5"/>
    <mergeCell ref="C9:D9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7"/>
  <sheetViews>
    <sheetView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A4" sqref="A4:A5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90.75" customHeight="1">
      <c r="A1" s="20" t="s">
        <v>22</v>
      </c>
      <c r="B1" s="20"/>
      <c r="C1" s="20"/>
      <c r="D1" s="20"/>
    </row>
    <row r="2" spans="1:4" ht="29.25" customHeight="1">
      <c r="A2" s="21"/>
      <c r="B2" s="21"/>
      <c r="C2" s="21"/>
      <c r="D2" s="21"/>
    </row>
    <row r="3" spans="1:5" ht="26.25" customHeight="1">
      <c r="A3" s="22">
        <v>44501</v>
      </c>
      <c r="B3" s="23"/>
      <c r="C3" s="23"/>
      <c r="D3" s="23"/>
      <c r="E3" s="6"/>
    </row>
    <row r="4" spans="1:4" ht="12.75" customHeight="1">
      <c r="A4" s="24" t="s">
        <v>7</v>
      </c>
      <c r="B4" s="9" t="s">
        <v>0</v>
      </c>
      <c r="C4" s="9" t="s">
        <v>3</v>
      </c>
      <c r="D4" s="9" t="s">
        <v>5</v>
      </c>
    </row>
    <row r="5" spans="1:4" ht="12.75">
      <c r="A5" s="25"/>
      <c r="B5" s="10" t="s">
        <v>2</v>
      </c>
      <c r="C5" s="10" t="s">
        <v>1</v>
      </c>
      <c r="D5" s="10" t="s">
        <v>6</v>
      </c>
    </row>
    <row r="6" spans="1:4" ht="22.5">
      <c r="A6" s="17" t="s">
        <v>23</v>
      </c>
      <c r="B6" s="16">
        <v>640000</v>
      </c>
      <c r="C6" s="18">
        <v>628752.77</v>
      </c>
      <c r="D6" s="8">
        <f>B6-C6</f>
        <v>11247.229999999981</v>
      </c>
    </row>
    <row r="7" spans="1:4" ht="33.75">
      <c r="A7" s="12" t="s">
        <v>24</v>
      </c>
      <c r="B7" s="7">
        <v>89640</v>
      </c>
      <c r="C7" s="7">
        <v>0</v>
      </c>
      <c r="D7" s="8">
        <f>B7-C7</f>
        <v>89640</v>
      </c>
    </row>
    <row r="8" spans="1:4" ht="33.75">
      <c r="A8" s="12" t="s">
        <v>25</v>
      </c>
      <c r="B8" s="7">
        <v>0</v>
      </c>
      <c r="C8" s="7">
        <v>0</v>
      </c>
      <c r="D8" s="8">
        <f>B8-C8</f>
        <v>0</v>
      </c>
    </row>
    <row r="9" spans="1:4" ht="12.75">
      <c r="A9" s="12"/>
      <c r="B9" s="13"/>
      <c r="C9" s="7"/>
      <c r="D9" s="8">
        <f>B9-C9</f>
        <v>0</v>
      </c>
    </row>
    <row r="10" spans="1:4" ht="17.25" customHeight="1">
      <c r="A10" s="4" t="s">
        <v>4</v>
      </c>
      <c r="B10" s="3">
        <f>SUM(B6:B9)</f>
        <v>729640</v>
      </c>
      <c r="C10" s="3">
        <f>SUM(C6:C9)</f>
        <v>628752.77</v>
      </c>
      <c r="D10" s="3">
        <f>SUM(D6:D9)</f>
        <v>100887.22999999998</v>
      </c>
    </row>
    <row r="11" spans="1:4" ht="12.75">
      <c r="A11" s="1"/>
      <c r="B11" s="5"/>
      <c r="C11" s="26"/>
      <c r="D11" s="26"/>
    </row>
    <row r="13" spans="1:2" ht="12.75">
      <c r="A13" s="1"/>
      <c r="B13" s="11"/>
    </row>
    <row r="14" spans="1:2" ht="12.75">
      <c r="A14" s="1"/>
      <c r="B14" s="11"/>
    </row>
    <row r="15" spans="1:2" ht="12.75">
      <c r="A15" s="1"/>
      <c r="B15" s="11"/>
    </row>
    <row r="17" ht="12.75">
      <c r="B17" s="2"/>
    </row>
  </sheetData>
  <sheetProtection/>
  <mergeCells count="5">
    <mergeCell ref="A1:D1"/>
    <mergeCell ref="A2:D2"/>
    <mergeCell ref="A3:D3"/>
    <mergeCell ref="A4:A5"/>
    <mergeCell ref="C11:D11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7"/>
  <sheetViews>
    <sheetView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C9" sqref="C9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90.75" customHeight="1">
      <c r="A1" s="20" t="s">
        <v>31</v>
      </c>
      <c r="B1" s="20"/>
      <c r="C1" s="20"/>
      <c r="D1" s="20"/>
    </row>
    <row r="2" spans="1:4" ht="29.25" customHeight="1">
      <c r="A2" s="21"/>
      <c r="B2" s="21"/>
      <c r="C2" s="21"/>
      <c r="D2" s="21"/>
    </row>
    <row r="3" spans="1:5" ht="26.25" customHeight="1">
      <c r="A3" s="22">
        <v>44501</v>
      </c>
      <c r="B3" s="23"/>
      <c r="C3" s="23"/>
      <c r="D3" s="23"/>
      <c r="E3" s="6"/>
    </row>
    <row r="4" spans="1:4" ht="12.75" customHeight="1">
      <c r="A4" s="24" t="s">
        <v>7</v>
      </c>
      <c r="B4" s="9" t="s">
        <v>0</v>
      </c>
      <c r="C4" s="9" t="s">
        <v>3</v>
      </c>
      <c r="D4" s="9" t="s">
        <v>5</v>
      </c>
    </row>
    <row r="5" spans="1:4" ht="12.75">
      <c r="A5" s="25"/>
      <c r="B5" s="10" t="s">
        <v>2</v>
      </c>
      <c r="C5" s="10" t="s">
        <v>1</v>
      </c>
      <c r="D5" s="10" t="s">
        <v>6</v>
      </c>
    </row>
    <row r="6" spans="1:4" ht="45">
      <c r="A6" s="12" t="s">
        <v>37</v>
      </c>
      <c r="B6" s="7">
        <v>2860491</v>
      </c>
      <c r="C6" s="7">
        <v>912738.05</v>
      </c>
      <c r="D6" s="8">
        <f>B6-C6</f>
        <v>1947752.95</v>
      </c>
    </row>
    <row r="7" spans="1:4" ht="56.25">
      <c r="A7" s="17" t="s">
        <v>42</v>
      </c>
      <c r="B7" s="7">
        <v>2300000</v>
      </c>
      <c r="C7" s="19">
        <v>1126121.07</v>
      </c>
      <c r="D7" s="8">
        <f>B7-C7</f>
        <v>1173878.93</v>
      </c>
    </row>
    <row r="8" spans="1:4" ht="78.75">
      <c r="A8" s="12" t="s">
        <v>38</v>
      </c>
      <c r="B8" s="7">
        <v>2882451</v>
      </c>
      <c r="C8" s="13">
        <v>2654736.86</v>
      </c>
      <c r="D8" s="8">
        <f>B8-C8</f>
        <v>227714.14000000013</v>
      </c>
    </row>
    <row r="9" spans="1:4" ht="45">
      <c r="A9" s="17" t="s">
        <v>39</v>
      </c>
      <c r="B9" s="16">
        <v>2965117</v>
      </c>
      <c r="C9" s="13">
        <v>971757.15</v>
      </c>
      <c r="D9" s="8">
        <f>B9-C9</f>
        <v>1993359.85</v>
      </c>
    </row>
    <row r="10" spans="1:4" ht="17.25" customHeight="1">
      <c r="A10" s="4" t="s">
        <v>4</v>
      </c>
      <c r="B10" s="3">
        <f>SUM(B6:B9)</f>
        <v>11008059</v>
      </c>
      <c r="C10" s="3">
        <f>SUM(C6:C9)</f>
        <v>5665353.130000001</v>
      </c>
      <c r="D10" s="3">
        <f>SUM(D6:D9)</f>
        <v>5342705.87</v>
      </c>
    </row>
    <row r="11" spans="1:4" ht="12.75">
      <c r="A11" s="1"/>
      <c r="B11" s="5"/>
      <c r="C11" s="26"/>
      <c r="D11" s="26"/>
    </row>
    <row r="13" spans="1:2" ht="12.75">
      <c r="A13" s="1"/>
      <c r="B13" s="11"/>
    </row>
    <row r="14" spans="1:2" ht="12.75">
      <c r="A14" s="1"/>
      <c r="B14" s="11"/>
    </row>
    <row r="15" spans="1:2" ht="12.75">
      <c r="A15" s="1"/>
      <c r="B15" s="11"/>
    </row>
    <row r="17" ht="12.75">
      <c r="B17" s="2"/>
    </row>
  </sheetData>
  <sheetProtection/>
  <mergeCells count="5">
    <mergeCell ref="A1:D1"/>
    <mergeCell ref="A2:D2"/>
    <mergeCell ref="A3:D3"/>
    <mergeCell ref="A4:A5"/>
    <mergeCell ref="C11:D11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8"/>
  <sheetViews>
    <sheetView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C7" sqref="C7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90.75" customHeight="1">
      <c r="A1" s="20" t="s">
        <v>26</v>
      </c>
      <c r="B1" s="20"/>
      <c r="C1" s="20"/>
      <c r="D1" s="20"/>
    </row>
    <row r="2" spans="1:4" ht="29.25" customHeight="1">
      <c r="A2" s="21"/>
      <c r="B2" s="21"/>
      <c r="C2" s="21"/>
      <c r="D2" s="21"/>
    </row>
    <row r="3" spans="1:5" ht="26.25" customHeight="1">
      <c r="A3" s="22">
        <v>44501</v>
      </c>
      <c r="B3" s="23"/>
      <c r="C3" s="23"/>
      <c r="D3" s="23"/>
      <c r="E3" s="6"/>
    </row>
    <row r="4" spans="1:4" ht="12.75" customHeight="1">
      <c r="A4" s="24" t="s">
        <v>7</v>
      </c>
      <c r="B4" s="9" t="s">
        <v>0</v>
      </c>
      <c r="C4" s="9" t="s">
        <v>3</v>
      </c>
      <c r="D4" s="9" t="s">
        <v>5</v>
      </c>
    </row>
    <row r="5" spans="1:4" ht="12.75">
      <c r="A5" s="25"/>
      <c r="B5" s="10" t="s">
        <v>2</v>
      </c>
      <c r="C5" s="10" t="s">
        <v>1</v>
      </c>
      <c r="D5" s="10" t="s">
        <v>6</v>
      </c>
    </row>
    <row r="6" spans="1:4" ht="45">
      <c r="A6" s="17" t="s">
        <v>27</v>
      </c>
      <c r="B6" s="13">
        <v>23200984</v>
      </c>
      <c r="C6" s="13">
        <v>8745814.42</v>
      </c>
      <c r="D6" s="8">
        <f>B6-C6</f>
        <v>14455169.58</v>
      </c>
    </row>
    <row r="7" spans="1:4" ht="45">
      <c r="A7" s="17" t="s">
        <v>28</v>
      </c>
      <c r="B7" s="13">
        <v>5702347</v>
      </c>
      <c r="C7" s="13">
        <v>2235676.74</v>
      </c>
      <c r="D7" s="8">
        <f>B7-C7</f>
        <v>3466670.26</v>
      </c>
    </row>
    <row r="8" spans="1:4" ht="56.25">
      <c r="A8" s="17" t="s">
        <v>29</v>
      </c>
      <c r="B8" s="13">
        <v>7136998</v>
      </c>
      <c r="C8" s="13">
        <v>3004538.53</v>
      </c>
      <c r="D8" s="8">
        <f>B8-C8</f>
        <v>4132459.47</v>
      </c>
    </row>
    <row r="9" spans="1:4" ht="90">
      <c r="A9" s="12" t="s">
        <v>30</v>
      </c>
      <c r="B9" s="13">
        <v>4160013</v>
      </c>
      <c r="C9" s="13">
        <v>3830941.68</v>
      </c>
      <c r="D9" s="8">
        <f>B9-C9</f>
        <v>329071.31999999983</v>
      </c>
    </row>
    <row r="10" spans="1:4" ht="78.75">
      <c r="A10" s="12" t="s">
        <v>36</v>
      </c>
      <c r="B10" s="13">
        <f>3000000-3000000</f>
        <v>0</v>
      </c>
      <c r="C10" s="13">
        <v>0</v>
      </c>
      <c r="D10" s="8">
        <f>B10-C10</f>
        <v>0</v>
      </c>
    </row>
    <row r="11" spans="1:4" ht="17.25" customHeight="1">
      <c r="A11" s="4" t="s">
        <v>4</v>
      </c>
      <c r="B11" s="3">
        <f>SUM(B6:B10)</f>
        <v>40200342</v>
      </c>
      <c r="C11" s="3">
        <f>SUM(C6:C10)</f>
        <v>17816971.37</v>
      </c>
      <c r="D11" s="3">
        <f>SUM(D6:D10)</f>
        <v>22383370.63</v>
      </c>
    </row>
    <row r="12" spans="1:4" ht="12.75">
      <c r="A12" s="1"/>
      <c r="B12" s="5"/>
      <c r="C12" s="26"/>
      <c r="D12" s="26"/>
    </row>
    <row r="14" spans="1:2" ht="12.75">
      <c r="A14" s="1"/>
      <c r="B14" s="11"/>
    </row>
    <row r="15" spans="1:2" ht="12.75">
      <c r="A15" s="1"/>
      <c r="B15" s="11"/>
    </row>
    <row r="16" spans="1:2" ht="12.75">
      <c r="A16" s="1"/>
      <c r="B16" s="11"/>
    </row>
    <row r="18" ht="12.75">
      <c r="B18" s="2"/>
    </row>
  </sheetData>
  <sheetProtection/>
  <mergeCells count="5">
    <mergeCell ref="A1:D1"/>
    <mergeCell ref="A2:D2"/>
    <mergeCell ref="A3:D3"/>
    <mergeCell ref="A4:A5"/>
    <mergeCell ref="C12:D1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4"/>
  <sheetViews>
    <sheetView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A4" sqref="A4:A5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90.75" customHeight="1">
      <c r="A1" s="20" t="s">
        <v>10</v>
      </c>
      <c r="B1" s="20"/>
      <c r="C1" s="20"/>
      <c r="D1" s="20"/>
    </row>
    <row r="2" spans="1:4" ht="29.25" customHeight="1">
      <c r="A2" s="21"/>
      <c r="B2" s="21"/>
      <c r="C2" s="21"/>
      <c r="D2" s="21"/>
    </row>
    <row r="3" spans="1:5" ht="26.25" customHeight="1">
      <c r="A3" s="22">
        <v>44501</v>
      </c>
      <c r="B3" s="23"/>
      <c r="C3" s="23"/>
      <c r="D3" s="23"/>
      <c r="E3" s="6"/>
    </row>
    <row r="4" spans="1:4" ht="12.75" customHeight="1">
      <c r="A4" s="24" t="s">
        <v>7</v>
      </c>
      <c r="B4" s="9" t="s">
        <v>0</v>
      </c>
      <c r="C4" s="9" t="s">
        <v>3</v>
      </c>
      <c r="D4" s="9" t="s">
        <v>5</v>
      </c>
    </row>
    <row r="5" spans="1:4" ht="12.75">
      <c r="A5" s="25"/>
      <c r="B5" s="10" t="s">
        <v>2</v>
      </c>
      <c r="C5" s="10" t="s">
        <v>1</v>
      </c>
      <c r="D5" s="10" t="s">
        <v>6</v>
      </c>
    </row>
    <row r="6" spans="1:4" ht="78.75">
      <c r="A6" s="12" t="s">
        <v>11</v>
      </c>
      <c r="B6" s="13">
        <v>70000</v>
      </c>
      <c r="C6" s="7">
        <v>70000</v>
      </c>
      <c r="D6" s="8">
        <f>B6-C6</f>
        <v>0</v>
      </c>
    </row>
    <row r="7" spans="1:4" ht="17.25" customHeight="1">
      <c r="A7" s="4" t="s">
        <v>4</v>
      </c>
      <c r="B7" s="3">
        <f>SUM(B6:B6)</f>
        <v>70000</v>
      </c>
      <c r="C7" s="3">
        <f>SUM(C6:C6)</f>
        <v>70000</v>
      </c>
      <c r="D7" s="3">
        <f>SUM(D6:D6)</f>
        <v>0</v>
      </c>
    </row>
    <row r="8" spans="1:4" ht="12.75">
      <c r="A8" s="1"/>
      <c r="B8" s="5"/>
      <c r="C8" s="26"/>
      <c r="D8" s="26"/>
    </row>
    <row r="10" spans="1:2" ht="12.75">
      <c r="A10" s="1"/>
      <c r="B10" s="11"/>
    </row>
    <row r="11" spans="1:2" ht="12.75">
      <c r="A11" s="1"/>
      <c r="B11" s="11"/>
    </row>
    <row r="12" spans="1:2" ht="12.75">
      <c r="A12" s="1"/>
      <c r="B12" s="11"/>
    </row>
    <row r="14" ht="12.75">
      <c r="B14" s="2"/>
    </row>
  </sheetData>
  <sheetProtection/>
  <mergeCells count="5">
    <mergeCell ref="A1:D1"/>
    <mergeCell ref="A2:D2"/>
    <mergeCell ref="A3:D3"/>
    <mergeCell ref="A4:A5"/>
    <mergeCell ref="C8:D8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2020-06-02T06:02:02Z</cp:lastPrinted>
  <dcterms:created xsi:type="dcterms:W3CDTF">2005-08-03T12:55:28Z</dcterms:created>
  <dcterms:modified xsi:type="dcterms:W3CDTF">2021-11-01T14:59:46Z</dcterms:modified>
  <cp:category/>
  <cp:version/>
  <cp:contentType/>
  <cp:contentStatus/>
</cp:coreProperties>
</file>